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VRT\Draft\RS5\Úsek konvence KHK\01_Podorlicko_společné materiály\Geodetické podklady Hradec - Náchod\Obchodní případ\Zadávací řízení\1.0 Finální ZD\"/>
    </mc:Choice>
  </mc:AlternateContent>
  <bookViews>
    <workbookView xWindow="-120" yWindow="-120" windowWidth="29040" windowHeight="1584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G16" i="2" s="1"/>
  <c r="H16" i="2" s="1"/>
  <c r="F15" i="2"/>
  <c r="F14" i="2"/>
  <c r="F13" i="2"/>
  <c r="F12" i="2"/>
  <c r="G12" i="2" s="1"/>
  <c r="F11" i="2"/>
  <c r="G15" i="2" l="1"/>
  <c r="H15" i="2" s="1"/>
  <c r="H12" i="2"/>
  <c r="G13" i="2"/>
  <c r="H13" i="2" s="1"/>
  <c r="G14" i="2"/>
  <c r="H14" i="2" s="1"/>
  <c r="G11" i="2"/>
  <c r="H11" i="2" s="1"/>
  <c r="F17" i="2" l="1"/>
  <c r="F18" i="2" s="1"/>
  <c r="G17" i="2" l="1"/>
  <c r="G18" i="2" s="1"/>
  <c r="H17" i="2" l="1"/>
  <c r="H18" i="2" s="1"/>
</calcChain>
</file>

<file path=xl/sharedStrings.xml><?xml version="1.0" encoding="utf-8"?>
<sst xmlns="http://schemas.openxmlformats.org/spreadsheetml/2006/main" count="45" uniqueCount="34">
  <si>
    <t>Výkaz výměr</t>
  </si>
  <si>
    <t>č.</t>
  </si>
  <si>
    <t>název položky</t>
  </si>
  <si>
    <t>MJ</t>
  </si>
  <si>
    <t>Počet MJ</t>
  </si>
  <si>
    <t>Cena celkem
v Kč bez DPH</t>
  </si>
  <si>
    <t>rok plnění</t>
  </si>
  <si>
    <t>poznámka</t>
  </si>
  <si>
    <t>1.1.</t>
  </si>
  <si>
    <t>ZAMĚŘENÍ TRASY</t>
  </si>
  <si>
    <t>ZAMĚŘENÍ ZÁKLADNÍHO PÁSU</t>
  </si>
  <si>
    <t>ha</t>
  </si>
  <si>
    <t>Výše DPH 21 %</t>
  </si>
  <si>
    <t>Cena celkem v Kč včetně DPH</t>
  </si>
  <si>
    <t>Cena celkem</t>
  </si>
  <si>
    <t>Cena
za MJ v Kč bez DPH*</t>
  </si>
  <si>
    <t>* Vyplní dodavatel</t>
  </si>
  <si>
    <t>zaměření a zpracování mapy v obvodu dráhy</t>
  </si>
  <si>
    <t>zaměření a zpracování mapy v M 1:1000 - zastavěné plochy</t>
  </si>
  <si>
    <t>zaměření v M 1:200 - křížení komunikace a vodní toky,pro zpracování v M 1:1000</t>
  </si>
  <si>
    <t>1.2.</t>
  </si>
  <si>
    <t>1.3.</t>
  </si>
  <si>
    <t>1.4.</t>
  </si>
  <si>
    <t>1.5.</t>
  </si>
  <si>
    <t>2024/2025</t>
  </si>
  <si>
    <t>1.6.</t>
  </si>
  <si>
    <t>zaměření a zpracování mapy mimo zastavěné území v M 1:1000</t>
  </si>
  <si>
    <t>km</t>
  </si>
  <si>
    <t>zpracování digitálního modelu terénu v M 1:1000</t>
  </si>
  <si>
    <t>zaměření budoucího tunelu - Vysokov</t>
  </si>
  <si>
    <t>Zaměření a zpracování dat oblast Vysokov (LiDAR)</t>
  </si>
  <si>
    <t>Konsolidace dat</t>
  </si>
  <si>
    <t>1.7.</t>
  </si>
  <si>
    <t>Příloha č. 2 Smlouvy o dílo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</si>
</sst>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\ &quot;Kč&quot;"/>
  </numFmts>
  <fonts count="22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9"/>
      <color theme="1"/>
      <name val="Verdana"/>
      <family val="2"/>
      <charset val="238"/>
      <scheme val="minor"/>
    </font>
    <font>
      <b/>
      <sz val="9"/>
      <color theme="5"/>
      <name val="Verdana"/>
      <family val="2"/>
      <charset val="238"/>
      <scheme val="minor"/>
    </font>
    <font>
      <sz val="9"/>
      <name val="Verdana"/>
      <family val="2"/>
      <charset val="238"/>
      <scheme val="minor"/>
    </font>
    <font>
      <b/>
      <sz val="9"/>
      <color indexed="8"/>
      <name val="Verdana"/>
      <family val="2"/>
      <charset val="238"/>
      <scheme val="minor"/>
    </font>
    <font>
      <sz val="9"/>
      <color indexed="8"/>
      <name val="Verdana"/>
      <family val="2"/>
      <charset val="238"/>
      <scheme val="minor"/>
    </font>
    <font>
      <sz val="9"/>
      <name val="Calibri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Verdana"/>
      <family val="2"/>
      <charset val="238"/>
      <scheme val="minor"/>
    </font>
    <font>
      <b/>
      <sz val="9"/>
      <color theme="1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</cellStyleXfs>
  <cellXfs count="33">
    <xf numFmtId="0" fontId="0" fillId="0" borderId="0" xfId="0"/>
    <xf numFmtId="0" fontId="13" fillId="0" borderId="0" xfId="0" applyFont="1"/>
    <xf numFmtId="0" fontId="14" fillId="0" borderId="0" xfId="2" applyFont="1"/>
    <xf numFmtId="0" fontId="13" fillId="0" borderId="0" xfId="0" applyFont="1" applyAlignment="1">
      <alignment wrapText="1"/>
    </xf>
    <xf numFmtId="0" fontId="13" fillId="0" borderId="0" xfId="0" applyFont="1" applyAlignment="1">
      <alignment horizontal="left"/>
    </xf>
    <xf numFmtId="0" fontId="13" fillId="19" borderId="0" xfId="0" applyFont="1" applyFill="1" applyAlignment="1">
      <alignment horizontal="left"/>
    </xf>
    <xf numFmtId="0" fontId="16" fillId="33" borderId="4" xfId="0" applyFont="1" applyFill="1" applyBorder="1" applyAlignment="1" applyProtection="1">
      <alignment horizontal="center" vertical="center" wrapText="1"/>
      <protection locked="0"/>
    </xf>
    <xf numFmtId="0" fontId="16" fillId="33" borderId="4" xfId="0" applyFont="1" applyFill="1" applyBorder="1" applyAlignment="1">
      <alignment horizontal="center" vertical="center" wrapText="1"/>
    </xf>
    <xf numFmtId="3" fontId="16" fillId="33" borderId="4" xfId="0" applyNumberFormat="1" applyFont="1" applyFill="1" applyBorder="1" applyAlignment="1">
      <alignment horizontal="center" vertical="center" wrapText="1"/>
    </xf>
    <xf numFmtId="165" fontId="16" fillId="33" borderId="4" xfId="0" applyNumberFormat="1" applyFont="1" applyFill="1" applyBorder="1" applyAlignment="1">
      <alignment horizontal="center" vertical="center" wrapText="1"/>
    </xf>
    <xf numFmtId="165" fontId="18" fillId="0" borderId="4" xfId="0" applyNumberFormat="1" applyFont="1" applyBorder="1" applyAlignment="1">
      <alignment wrapText="1"/>
    </xf>
    <xf numFmtId="165" fontId="17" fillId="0" borderId="4" xfId="0" applyNumberFormat="1" applyFont="1" applyBorder="1" applyAlignment="1" applyProtection="1">
      <alignment horizontal="right" vertical="center" wrapText="1"/>
      <protection locked="0"/>
    </xf>
    <xf numFmtId="0" fontId="17" fillId="0" borderId="4" xfId="0" applyFont="1" applyBorder="1" applyAlignment="1" applyProtection="1">
      <alignment horizontal="center" vertical="center" wrapText="1"/>
      <protection locked="0"/>
    </xf>
    <xf numFmtId="0" fontId="21" fillId="0" borderId="0" xfId="0" applyFont="1"/>
    <xf numFmtId="0" fontId="16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>
      <alignment horizontal="center" vertical="center"/>
    </xf>
    <xf numFmtId="3" fontId="15" fillId="0" borderId="4" xfId="0" applyNumberFormat="1" applyFont="1" applyBorder="1" applyAlignment="1" applyProtection="1">
      <alignment horizontal="center" vertical="center"/>
      <protection hidden="1"/>
    </xf>
    <xf numFmtId="165" fontId="17" fillId="0" borderId="4" xfId="0" applyNumberFormat="1" applyFont="1" applyBorder="1" applyProtection="1">
      <protection hidden="1"/>
    </xf>
    <xf numFmtId="0" fontId="17" fillId="0" borderId="4" xfId="0" applyFont="1" applyBorder="1" applyAlignment="1" applyProtection="1">
      <alignment horizontal="center" vertical="center"/>
      <protection hidden="1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7" fillId="0" borderId="4" xfId="0" applyFont="1" applyBorder="1" applyAlignment="1" applyProtection="1">
      <alignment horizontal="centerContinuous" vertical="top" wrapText="1"/>
      <protection locked="0"/>
    </xf>
    <xf numFmtId="0" fontId="17" fillId="0" borderId="4" xfId="0" applyFont="1" applyBorder="1" applyAlignment="1">
      <alignment vertical="top" wrapText="1"/>
    </xf>
    <xf numFmtId="49" fontId="17" fillId="0" borderId="4" xfId="0" applyNumberFormat="1" applyFont="1" applyBorder="1" applyAlignment="1" applyProtection="1">
      <alignment horizontal="center" vertical="center" wrapText="1"/>
      <protection locked="0"/>
    </xf>
    <xf numFmtId="16" fontId="17" fillId="0" borderId="4" xfId="0" applyNumberFormat="1" applyFont="1" applyBorder="1" applyAlignment="1" applyProtection="1">
      <alignment horizontal="centerContinuous" vertical="top" wrapText="1"/>
      <protection locked="0"/>
    </xf>
    <xf numFmtId="3" fontId="13" fillId="0" borderId="0" xfId="0" applyNumberFormat="1" applyFont="1"/>
    <xf numFmtId="3" fontId="15" fillId="0" borderId="4" xfId="0" applyNumberFormat="1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Alignment="1">
      <alignment horizontal="left" wrapText="1"/>
    </xf>
    <xf numFmtId="0" fontId="13" fillId="0" borderId="0" xfId="0" applyFont="1" applyAlignment="1">
      <alignment horizontal="left" wrapText="1"/>
    </xf>
    <xf numFmtId="0" fontId="13" fillId="0" borderId="6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20" fillId="0" borderId="4" xfId="0" applyFont="1" applyBorder="1" applyAlignment="1" applyProtection="1">
      <alignment horizontal="left" vertical="center" wrapText="1"/>
      <protection locked="0"/>
    </xf>
    <xf numFmtId="0" fontId="16" fillId="0" borderId="4" xfId="0" applyFont="1" applyBorder="1" applyAlignment="1" applyProtection="1">
      <alignment horizontal="left" vertical="center" wrapText="1"/>
      <protection locked="0"/>
    </xf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workbookViewId="0">
      <selection activeCell="O17" sqref="O17"/>
    </sheetView>
  </sheetViews>
  <sheetFormatPr defaultColWidth="9" defaultRowHeight="11.25" x14ac:dyDescent="0.15"/>
  <cols>
    <col min="1" max="1" width="5.125" style="1" customWidth="1"/>
    <col min="2" max="2" width="18.625" style="1" customWidth="1"/>
    <col min="3" max="3" width="8" style="1" customWidth="1"/>
    <col min="4" max="4" width="7.125" style="1" customWidth="1"/>
    <col min="5" max="5" width="13" style="1" customWidth="1"/>
    <col min="6" max="8" width="12.875" style="1" customWidth="1"/>
    <col min="9" max="9" width="11.5" style="1" customWidth="1"/>
    <col min="10" max="10" width="32.125" style="1" customWidth="1"/>
    <col min="11" max="11" width="10.625" style="1" customWidth="1"/>
    <col min="12" max="16384" width="9" style="1"/>
  </cols>
  <sheetData>
    <row r="1" spans="1:10" ht="11.25" customHeight="1" x14ac:dyDescent="0.15">
      <c r="A1" s="26" t="s">
        <v>33</v>
      </c>
      <c r="B1" s="27"/>
      <c r="C1" s="27"/>
      <c r="D1" s="27"/>
      <c r="E1" s="27"/>
    </row>
    <row r="2" spans="1:10" x14ac:dyDescent="0.15">
      <c r="A2" s="5"/>
      <c r="B2" s="5"/>
      <c r="C2" s="5"/>
    </row>
    <row r="3" spans="1:10" x14ac:dyDescent="0.15">
      <c r="A3" s="5"/>
      <c r="B3" s="5"/>
      <c r="C3" s="5"/>
    </row>
    <row r="5" spans="1:10" x14ac:dyDescent="0.15">
      <c r="A5" s="2" t="s">
        <v>0</v>
      </c>
    </row>
    <row r="7" spans="1:10" x14ac:dyDescent="0.15">
      <c r="B7" s="30"/>
      <c r="C7" s="30"/>
      <c r="D7" s="30"/>
      <c r="E7" s="30"/>
      <c r="F7" s="30"/>
      <c r="G7" s="4"/>
      <c r="H7" s="4"/>
      <c r="I7" s="4"/>
      <c r="J7" s="3"/>
    </row>
    <row r="8" spans="1:10" ht="33.75" x14ac:dyDescent="0.15">
      <c r="A8" s="6" t="s">
        <v>1</v>
      </c>
      <c r="B8" s="6" t="s">
        <v>2</v>
      </c>
      <c r="C8" s="7" t="s">
        <v>3</v>
      </c>
      <c r="D8" s="8" t="s">
        <v>4</v>
      </c>
      <c r="E8" s="8" t="s">
        <v>15</v>
      </c>
      <c r="F8" s="9" t="s">
        <v>5</v>
      </c>
      <c r="G8" s="9" t="s">
        <v>12</v>
      </c>
      <c r="H8" s="9" t="s">
        <v>13</v>
      </c>
      <c r="I8" s="9" t="s">
        <v>6</v>
      </c>
      <c r="J8" s="7" t="s">
        <v>7</v>
      </c>
    </row>
    <row r="9" spans="1:10" ht="12" customHeight="1" x14ac:dyDescent="0.15">
      <c r="A9" s="32" t="s">
        <v>9</v>
      </c>
      <c r="B9" s="32"/>
      <c r="C9" s="32"/>
      <c r="D9" s="32"/>
      <c r="E9" s="32"/>
      <c r="F9" s="32"/>
      <c r="G9" s="32"/>
      <c r="H9" s="32"/>
      <c r="I9" s="32"/>
      <c r="J9" s="32"/>
    </row>
    <row r="10" spans="1:10" ht="22.5" x14ac:dyDescent="0.15">
      <c r="A10" s="14"/>
      <c r="B10" s="12" t="s">
        <v>10</v>
      </c>
      <c r="C10" s="15"/>
      <c r="D10" s="16"/>
      <c r="E10" s="17"/>
      <c r="F10" s="17"/>
      <c r="G10" s="11"/>
      <c r="H10" s="17"/>
      <c r="I10" s="18"/>
      <c r="J10" s="19"/>
    </row>
    <row r="11" spans="1:10" ht="70.5" customHeight="1" x14ac:dyDescent="0.2">
      <c r="A11" s="20" t="s">
        <v>8</v>
      </c>
      <c r="B11" s="21" t="s">
        <v>17</v>
      </c>
      <c r="C11" s="22" t="s">
        <v>11</v>
      </c>
      <c r="D11" s="25"/>
      <c r="E11" s="11">
        <v>0</v>
      </c>
      <c r="F11" s="11">
        <f>E11*D11</f>
        <v>0</v>
      </c>
      <c r="G11" s="11">
        <f t="shared" ref="G11" si="0">F11*0.21</f>
        <v>0</v>
      </c>
      <c r="H11" s="11">
        <f>F11+G11</f>
        <v>0</v>
      </c>
      <c r="I11" s="12" t="s">
        <v>24</v>
      </c>
      <c r="J11" s="10"/>
    </row>
    <row r="12" spans="1:10" ht="70.5" customHeight="1" x14ac:dyDescent="0.2">
      <c r="A12" s="20" t="s">
        <v>20</v>
      </c>
      <c r="B12" s="21" t="s">
        <v>18</v>
      </c>
      <c r="C12" s="22" t="s">
        <v>11</v>
      </c>
      <c r="D12" s="25">
        <v>90</v>
      </c>
      <c r="E12" s="11">
        <v>0</v>
      </c>
      <c r="F12" s="11">
        <f t="shared" ref="F12:F14" si="1">E12*D12</f>
        <v>0</v>
      </c>
      <c r="G12" s="11">
        <f t="shared" ref="G12:G14" si="2">F12*0.21</f>
        <v>0</v>
      </c>
      <c r="H12" s="11">
        <f t="shared" ref="H12:H14" si="3">F12+G12</f>
        <v>0</v>
      </c>
      <c r="I12" s="12" t="s">
        <v>24</v>
      </c>
      <c r="J12" s="10"/>
    </row>
    <row r="13" spans="1:10" ht="70.5" customHeight="1" x14ac:dyDescent="0.2">
      <c r="A13" s="20" t="s">
        <v>21</v>
      </c>
      <c r="B13" s="21" t="s">
        <v>19</v>
      </c>
      <c r="C13" s="22" t="s">
        <v>11</v>
      </c>
      <c r="D13" s="25"/>
      <c r="E13" s="11">
        <v>0</v>
      </c>
      <c r="F13" s="11">
        <f t="shared" si="1"/>
        <v>0</v>
      </c>
      <c r="G13" s="11">
        <f t="shared" si="2"/>
        <v>0</v>
      </c>
      <c r="H13" s="11">
        <f t="shared" si="3"/>
        <v>0</v>
      </c>
      <c r="I13" s="12" t="s">
        <v>24</v>
      </c>
      <c r="J13" s="10"/>
    </row>
    <row r="14" spans="1:10" ht="70.5" customHeight="1" x14ac:dyDescent="0.2">
      <c r="A14" s="20" t="s">
        <v>22</v>
      </c>
      <c r="B14" s="21" t="s">
        <v>26</v>
      </c>
      <c r="C14" s="22" t="s">
        <v>11</v>
      </c>
      <c r="D14" s="25">
        <v>345</v>
      </c>
      <c r="E14" s="11">
        <v>0</v>
      </c>
      <c r="F14" s="11">
        <f t="shared" si="1"/>
        <v>0</v>
      </c>
      <c r="G14" s="11">
        <f t="shared" si="2"/>
        <v>0</v>
      </c>
      <c r="H14" s="11">
        <f t="shared" si="3"/>
        <v>0</v>
      </c>
      <c r="I14" s="12" t="s">
        <v>24</v>
      </c>
      <c r="J14" s="10"/>
    </row>
    <row r="15" spans="1:10" ht="70.5" customHeight="1" x14ac:dyDescent="0.2">
      <c r="A15" s="23" t="s">
        <v>23</v>
      </c>
      <c r="B15" s="21" t="s">
        <v>30</v>
      </c>
      <c r="C15" s="22" t="s">
        <v>27</v>
      </c>
      <c r="D15" s="25">
        <v>3</v>
      </c>
      <c r="E15" s="11">
        <v>0</v>
      </c>
      <c r="F15" s="11">
        <f t="shared" ref="F15" si="4">E15*D15</f>
        <v>0</v>
      </c>
      <c r="G15" s="11">
        <f t="shared" ref="G15:G16" si="5">F15*0.21</f>
        <v>0</v>
      </c>
      <c r="H15" s="11">
        <f t="shared" ref="H15" si="6">F15+G15</f>
        <v>0</v>
      </c>
      <c r="I15" s="12" t="s">
        <v>24</v>
      </c>
      <c r="J15" s="10" t="s">
        <v>29</v>
      </c>
    </row>
    <row r="16" spans="1:10" ht="70.5" customHeight="1" x14ac:dyDescent="0.2">
      <c r="A16" s="20" t="s">
        <v>25</v>
      </c>
      <c r="B16" s="21" t="s">
        <v>28</v>
      </c>
      <c r="C16" s="22" t="s">
        <v>11</v>
      </c>
      <c r="D16" s="25">
        <v>435</v>
      </c>
      <c r="E16" s="11">
        <v>0</v>
      </c>
      <c r="F16" s="11">
        <f>E16*D16</f>
        <v>0</v>
      </c>
      <c r="G16" s="11">
        <f t="shared" si="5"/>
        <v>0</v>
      </c>
      <c r="H16" s="11">
        <f>F16+G16</f>
        <v>0</v>
      </c>
      <c r="I16" s="12" t="s">
        <v>24</v>
      </c>
      <c r="J16" s="10"/>
    </row>
    <row r="17" spans="1:11" ht="70.5" customHeight="1" x14ac:dyDescent="0.2">
      <c r="A17" s="23" t="s">
        <v>32</v>
      </c>
      <c r="B17" s="21" t="s">
        <v>31</v>
      </c>
      <c r="C17" s="22" t="s">
        <v>11</v>
      </c>
      <c r="D17" s="25">
        <v>104</v>
      </c>
      <c r="E17" s="11">
        <v>0</v>
      </c>
      <c r="F17" s="11">
        <f>E17*D17</f>
        <v>0</v>
      </c>
      <c r="G17" s="11">
        <f t="shared" ref="G17" si="7">F17*0.21</f>
        <v>0</v>
      </c>
      <c r="H17" s="11">
        <f>F17+G17</f>
        <v>0</v>
      </c>
      <c r="I17" s="12" t="s">
        <v>24</v>
      </c>
      <c r="J17" s="10"/>
    </row>
    <row r="18" spans="1:11" ht="22.5" customHeight="1" x14ac:dyDescent="0.2">
      <c r="A18" s="31" t="s">
        <v>14</v>
      </c>
      <c r="B18" s="31"/>
      <c r="C18" s="31"/>
      <c r="D18" s="31"/>
      <c r="E18" s="31"/>
      <c r="F18" s="11">
        <f>SUM(F11:F17)</f>
        <v>0</v>
      </c>
      <c r="G18" s="11">
        <f>SUM(G11:G17)</f>
        <v>0</v>
      </c>
      <c r="H18" s="11">
        <f>SUM(H11:H17)</f>
        <v>0</v>
      </c>
      <c r="I18" s="12"/>
      <c r="J18" s="10"/>
      <c r="K18" s="13"/>
    </row>
    <row r="19" spans="1:11" ht="12" customHeight="1" x14ac:dyDescent="0.15">
      <c r="A19" s="28" t="s">
        <v>16</v>
      </c>
      <c r="B19" s="29"/>
      <c r="C19" s="29"/>
      <c r="D19" s="29"/>
      <c r="E19" s="29"/>
      <c r="F19" s="29"/>
      <c r="G19" s="29"/>
      <c r="H19" s="29"/>
      <c r="I19" s="29"/>
      <c r="J19" s="29"/>
    </row>
    <row r="23" spans="1:11" x14ac:dyDescent="0.15">
      <c r="D23" s="24"/>
    </row>
  </sheetData>
  <mergeCells count="5">
    <mergeCell ref="A1:E1"/>
    <mergeCell ref="A19:J19"/>
    <mergeCell ref="B7:F7"/>
    <mergeCell ref="A18:E18"/>
    <mergeCell ref="A9:J9"/>
  </mergeCells>
  <pageMargins left="0.78740157480314965" right="0.78740157480314965" top="1.1023622047244095" bottom="0.47244094488188981" header="0.47244094488188981" footer="0.47244094488188981"/>
  <pageSetup paperSize="8" scale="92" fitToWidth="0" orientation="landscape" r:id="rId1"/>
  <headerFooter differentFirst="1" scaleWithDoc="0">
    <oddHeader>&amp;R&amp;6&amp;D
&amp;"-,Tučné"&amp;K05+0001/2</oddHeader>
    <firstHeader xml:space="preserve">&amp;R&amp;6Správa železnic, státní organizace
Dlážděná 1003/7, 110 00 Praha 1&amp;2
&amp;6&amp;D 1/2
</first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54790433-1A40-491E-8D63-6072B2760E0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2C8F2CBD-DC7D-447C-A3CD-9EBD84AC2F3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C94DDB-C81E-43B3-8AE1-C88814602915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/field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Zachová Tereza, Ing.</dc:creator>
  <cp:lastModifiedBy>Kosmál Martin, Ing.</cp:lastModifiedBy>
  <cp:lastPrinted>2021-11-10T12:26:11Z</cp:lastPrinted>
  <dcterms:created xsi:type="dcterms:W3CDTF">2017-12-01T06:03:47Z</dcterms:created>
  <dcterms:modified xsi:type="dcterms:W3CDTF">2025-01-23T11:07:50Z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